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799734-my.sharepoint.com/personal/dholder_rd799_com/Documents/Documents/Agenda/Agendas 2025/6-19-25/"/>
    </mc:Choice>
  </mc:AlternateContent>
  <xr:revisionPtr revIDLastSave="3" documentId="8_{A6D7ADA5-AEEF-4C60-A38B-44B6DFF608E5}" xr6:coauthVersionLast="47" xr6:coauthVersionMax="47" xr10:uidLastSave="{27289298-6C8F-452C-A841-DDF6E0EFB727}"/>
  <bookViews>
    <workbookView xWindow="-120" yWindow="-120" windowWidth="29040" windowHeight="17520" xr2:uid="{00000000-000D-0000-FFFF-FFFF00000000}"/>
  </bookViews>
  <sheets>
    <sheet name="Main" sheetId="1" r:id="rId1"/>
    <sheet name="Sheet1" sheetId="2" r:id="rId2"/>
  </sheets>
  <definedNames>
    <definedName name="_xlnm.Print_Titles" localSheetId="0">Main!$A:$B,Main!$1:$2</definedName>
    <definedName name="QB_COLUMN_59200" localSheetId="0" hidden="1">Main!$C$1</definedName>
    <definedName name="QB_COLUMN_63620" localSheetId="0" hidden="1">Main!$F$1</definedName>
    <definedName name="QB_COLUMN_64430" localSheetId="0" hidden="1">Main!#REF!</definedName>
    <definedName name="QB_COLUMN_76210" localSheetId="0" hidden="1">Main!$E$1</definedName>
    <definedName name="QB_DATA_0" localSheetId="0" hidden="1">Main!$4:$4,Main!$6:$6,Main!#REF!,Main!#REF!,Main!$7:$7,Main!$8:$8,Main!$9:$9,Main!#REF!,Main!#REF!,Main!$13:$13,Main!$14:$14,Main!$15:$15,Main!#REF!,Main!$16:$16,Main!#REF!,Main!#REF!</definedName>
    <definedName name="QB_DATA_1" localSheetId="0" hidden="1">Main!$20:$20,Main!$21:$21,Main!$22:$22,Main!$23:$23,Main!#REF!,Main!#REF!,Main!#REF!,Main!#REF!,Main!#REF!,Main!#REF!,Main!#REF!,Main!#REF!,Main!#REF!,Main!#REF!,Main!#REF!,Main!#REF!</definedName>
    <definedName name="QB_DATA_2" localSheetId="0" hidden="1">Main!$27:$27,Main!$29:$29,Main!$31:$31,Main!$33:$33,Main!#REF!,Main!$34:$34,Main!$35:$35,Main!$36:$36,Main!$37:$37,Main!$39:$39,Main!$40:$40,Main!$41:$41,Main!$42:$42,Main!$43:$43,Main!$44:$44,Main!$46:$46</definedName>
    <definedName name="QB_DATA_3" localSheetId="0" hidden="1">Main!#REF!,Main!$49:$49,Main!#REF!,Main!#REF!,Main!#REF!</definedName>
    <definedName name="QB_FORMULA_0" localSheetId="0" hidden="1">Main!$F$4,Main!#REF!,Main!$F$6,Main!#REF!,Main!#REF!,Main!#REF!,Main!#REF!,Main!#REF!,Main!$F$7,Main!#REF!,Main!$F$8,Main!#REF!,Main!$F$9,Main!#REF!,Main!$C$10,Main!$E$10</definedName>
    <definedName name="QB_FORMULA_1" localSheetId="0" hidden="1">Main!$F$10,Main!#REF!,Main!$C$11,Main!$E$11,Main!$F$11,Main!#REF!,Main!$F$13,Main!#REF!,Main!$F$14,Main!#REF!,Main!$F$15,Main!#REF!,Main!#REF!,Main!#REF!,Main!$F$16,Main!#REF!</definedName>
    <definedName name="QB_FORMULA_2" localSheetId="0" hidden="1">Main!#REF!,Main!#REF!,Main!#REF!,Main!#REF!,Main!$C$18,Main!$E$18,Main!$F$18,Main!#REF!,Main!$F$20,Main!#REF!,Main!$F$21,Main!#REF!,Main!$F$22,Main!#REF!,Main!$F$23,Main!#REF!</definedName>
    <definedName name="QB_FORMULA_3" localSheetId="0" hidden="1">Main!#REF!,Main!#REF!,Main!#REF!,Main!#REF!,Main!#REF!,Main!#REF!,Main!#REF!,Main!#REF!,Main!#REF!,Main!#REF!,Main!#REF!,Main!#REF!,Main!#REF!,Main!#REF!,Main!#REF!,Main!#REF!</definedName>
    <definedName name="QB_FORMULA_4" localSheetId="0" hidden="1">Main!#REF!,Main!#REF!,Main!#REF!,Main!#REF!,Main!#REF!,Main!#REF!,Main!$C$24,Main!$E$24,Main!$F$24,Main!#REF!,Main!$F$27,Main!#REF!,Main!$F$29,Main!#REF!,Main!$F$33,Main!#REF!</definedName>
    <definedName name="QB_FORMULA_5" localSheetId="0" hidden="1">Main!$F$34,Main!#REF!,Main!$F$35,Main!#REF!,Main!$F$36,Main!#REF!,Main!$F$37,Main!#REF!,Main!$F$39,Main!#REF!,Main!$F$40,Main!#REF!,Main!$F$41,Main!#REF!,Main!$F$42,Main!#REF!</definedName>
    <definedName name="QB_FORMULA_6" localSheetId="0" hidden="1">Main!$F$43,Main!#REF!,Main!$F$44,Main!#REF!,Main!$F$46,Main!#REF!,Main!#REF!,Main!#REF!,Main!$F$49,Main!#REF!,Main!$C$50,Main!$E$50,Main!$F$50,Main!#REF!,Main!#REF!,Main!#REF!</definedName>
    <definedName name="QB_FORMULA_7" localSheetId="0" hidden="1">Main!#REF!,Main!#REF!,Main!#REF!,Main!#REF!,Main!$C$51,Main!$E$51,Main!$F$51,Main!#REF!</definedName>
    <definedName name="QB_ROW_100240" localSheetId="0" hidden="1">Main!$B$23</definedName>
    <definedName name="QB_ROW_102240" localSheetId="0" hidden="1">Main!#REF!</definedName>
    <definedName name="QB_ROW_104240" localSheetId="0" hidden="1">Main!#REF!</definedName>
    <definedName name="QB_ROW_108240" localSheetId="0" hidden="1">Main!#REF!</definedName>
    <definedName name="QB_ROW_109240" localSheetId="0" hidden="1">Main!#REF!</definedName>
    <definedName name="QB_ROW_110240" localSheetId="0" hidden="1">Main!#REF!</definedName>
    <definedName name="QB_ROW_111240" localSheetId="0" hidden="1">Main!#REF!</definedName>
    <definedName name="QB_ROW_113240" localSheetId="0" hidden="1">Main!#REF!</definedName>
    <definedName name="QB_ROW_115240" localSheetId="0" hidden="1">Main!#REF!</definedName>
    <definedName name="QB_ROW_118240" localSheetId="0" hidden="1">Main!#REF!</definedName>
    <definedName name="QB_ROW_119240" localSheetId="0" hidden="1">Main!#REF!</definedName>
    <definedName name="QB_ROW_125240" localSheetId="0" hidden="1">Main!#REF!</definedName>
    <definedName name="QB_ROW_129240" localSheetId="0" hidden="1">Main!#REF!</definedName>
    <definedName name="QB_ROW_130240" localSheetId="0" hidden="1">Main!$B$49</definedName>
    <definedName name="QB_ROW_132230" localSheetId="0" hidden="1">Main!#REF!</definedName>
    <definedName name="QB_ROW_133230" localSheetId="0" hidden="1">Main!$A$7</definedName>
    <definedName name="QB_ROW_134240" localSheetId="0" hidden="1">Main!#REF!</definedName>
    <definedName name="QB_ROW_135240" localSheetId="0" hidden="1">Main!$B$35</definedName>
    <definedName name="QB_ROW_137240" localSheetId="0" hidden="1">Main!#REF!</definedName>
    <definedName name="QB_ROW_141240" localSheetId="0" hidden="1">Main!$B$31</definedName>
    <definedName name="QB_ROW_142030" localSheetId="0" hidden="1">Main!#REF!</definedName>
    <definedName name="QB_ROW_142330" localSheetId="0" hidden="1">Main!$A$24</definedName>
    <definedName name="QB_ROW_146240" localSheetId="0" hidden="1">Main!#REF!</definedName>
    <definedName name="QB_ROW_148030" localSheetId="0" hidden="1">Main!#REF!</definedName>
    <definedName name="QB_ROW_148330" localSheetId="0" hidden="1">Main!$A$18</definedName>
    <definedName name="QB_ROW_153240" localSheetId="0" hidden="1">Main!$B$16</definedName>
    <definedName name="QB_ROW_154240" localSheetId="0" hidden="1">Main!#REF!</definedName>
    <definedName name="QB_ROW_155240" localSheetId="0" hidden="1">Main!#REF!</definedName>
    <definedName name="QB_ROW_156230" localSheetId="0" hidden="1">Main!#REF!</definedName>
    <definedName name="QB_ROW_159230" localSheetId="0" hidden="1">Main!#REF!</definedName>
    <definedName name="QB_ROW_160230" localSheetId="0" hidden="1">Main!#REF!</definedName>
    <definedName name="QB_ROW_18301" localSheetId="0" hidden="1">Main!#REF!</definedName>
    <definedName name="QB_ROW_20022" localSheetId="0" hidden="1">Main!#REF!</definedName>
    <definedName name="QB_ROW_20322" localSheetId="0" hidden="1">Main!#REF!</definedName>
    <definedName name="QB_ROW_21022" localSheetId="0" hidden="1">Main!#REF!</definedName>
    <definedName name="QB_ROW_21322" localSheetId="0" hidden="1">Main!#REF!</definedName>
    <definedName name="QB_ROW_2240" localSheetId="0" hidden="1">Main!#REF!</definedName>
    <definedName name="QB_ROW_38240" localSheetId="0" hidden="1">Main!$B$22</definedName>
    <definedName name="QB_ROW_5230" localSheetId="0" hidden="1">Main!#REF!</definedName>
    <definedName name="QB_ROW_59230" localSheetId="0" hidden="1">Main!$A$4</definedName>
    <definedName name="QB_ROW_60230" localSheetId="0" hidden="1">Main!$A$6</definedName>
    <definedName name="QB_ROW_62230" localSheetId="0" hidden="1">Main!#REF!</definedName>
    <definedName name="QB_ROW_63230" localSheetId="0" hidden="1">Main!$A$8</definedName>
    <definedName name="QB_ROW_64230" localSheetId="0" hidden="1">Main!$A$9</definedName>
    <definedName name="QB_ROW_65030" localSheetId="0" hidden="1">Main!$A$26</definedName>
    <definedName name="QB_ROW_65330" localSheetId="0" hidden="1">Main!$A$50</definedName>
    <definedName name="QB_ROW_66240" localSheetId="0" hidden="1">Main!$B$34</definedName>
    <definedName name="QB_ROW_68240" localSheetId="0" hidden="1">Main!$B$27</definedName>
    <definedName name="QB_ROW_71240" localSheetId="0" hidden="1">Main!$B$29</definedName>
    <definedName name="QB_ROW_74240" localSheetId="0" hidden="1">Main!$B$33</definedName>
    <definedName name="QB_ROW_76240" localSheetId="0" hidden="1">Main!$B$36</definedName>
    <definedName name="QB_ROW_77240" localSheetId="0" hidden="1">Main!$B$37</definedName>
    <definedName name="QB_ROW_78240" localSheetId="0" hidden="1">Main!$B$13</definedName>
    <definedName name="QB_ROW_79240" localSheetId="0" hidden="1">Main!$B$14</definedName>
    <definedName name="QB_ROW_80240" localSheetId="0" hidden="1">Main!$B$15</definedName>
    <definedName name="QB_ROW_81240" localSheetId="0" hidden="1">Main!$B$39</definedName>
    <definedName name="QB_ROW_82240" localSheetId="0" hidden="1">Main!$B$40</definedName>
    <definedName name="QB_ROW_84240" localSheetId="0" hidden="1">Main!$B$41</definedName>
    <definedName name="QB_ROW_85240" localSheetId="0" hidden="1">Main!$B$42</definedName>
    <definedName name="QB_ROW_86240" localSheetId="0" hidden="1">Main!$B$43</definedName>
    <definedName name="QB_ROW_86311" localSheetId="0" hidden="1">Main!#REF!</definedName>
    <definedName name="QB_ROW_88240" localSheetId="0" hidden="1">Main!$B$44</definedName>
    <definedName name="QB_ROW_89240" localSheetId="0" hidden="1">Main!$B$46</definedName>
    <definedName name="QB_ROW_98240" localSheetId="0" hidden="1">Main!$B$20</definedName>
    <definedName name="QB_ROW_99240" localSheetId="0" hidden="1">Main!$B$21</definedName>
    <definedName name="QBCANSUPPORTUPDATE" localSheetId="0">TRUE</definedName>
    <definedName name="QBCOMPANYFILENAME" localSheetId="0">"C:\Users\Angelia\Contacts\Documents\Quickbooks\Reclamation District 799 on 4-25-13.qbw"</definedName>
    <definedName name="QBENDDATE" localSheetId="0">20140630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8</definedName>
    <definedName name="QBREPORTCOMPANYID" localSheetId="0">"137a5b79f1814c748822bc45caa69c84"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5</definedName>
    <definedName name="QBSTARTDATE" localSheetId="0">20130701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I28" i="1"/>
  <c r="H28" i="1"/>
  <c r="K8" i="1"/>
  <c r="L8" i="1" s="1"/>
  <c r="J8" i="1"/>
  <c r="I8" i="1"/>
  <c r="H8" i="1"/>
  <c r="I7" i="1"/>
  <c r="J7" i="1" s="1"/>
  <c r="K7" i="1" s="1"/>
  <c r="L7" i="1" s="1"/>
  <c r="H7" i="1"/>
  <c r="L6" i="1" l="1"/>
  <c r="K6" i="1"/>
  <c r="J6" i="1"/>
  <c r="I6" i="1"/>
  <c r="H6" i="1"/>
  <c r="L15" i="1" l="1"/>
  <c r="K15" i="1"/>
  <c r="J15" i="1"/>
  <c r="I15" i="1"/>
  <c r="H15" i="1"/>
  <c r="L17" i="1"/>
  <c r="K17" i="1"/>
  <c r="J17" i="1"/>
  <c r="I17" i="1"/>
  <c r="H17" i="1"/>
  <c r="L5" i="1" l="1"/>
  <c r="K5" i="1"/>
  <c r="J5" i="1"/>
  <c r="I5" i="1"/>
  <c r="H5" i="1"/>
  <c r="H49" i="1"/>
  <c r="I49" i="1" s="1"/>
  <c r="J49" i="1" s="1"/>
  <c r="K49" i="1" s="1"/>
  <c r="L49" i="1" s="1"/>
  <c r="I48" i="1" l="1"/>
  <c r="J48" i="1"/>
  <c r="K48" i="1"/>
  <c r="L48" i="1"/>
  <c r="F48" i="1"/>
  <c r="E18" i="1" l="1"/>
  <c r="C18" i="1"/>
  <c r="F45" i="1" l="1"/>
  <c r="G18" i="1" l="1"/>
  <c r="H45" i="1" l="1"/>
  <c r="I45" i="1"/>
  <c r="J45" i="1"/>
  <c r="K45" i="1"/>
  <c r="L45" i="1"/>
  <c r="F38" i="1" l="1"/>
  <c r="H38" i="1"/>
  <c r="I38" i="1"/>
  <c r="J38" i="1"/>
  <c r="K38" i="1"/>
  <c r="L38" i="1"/>
  <c r="F17" i="1"/>
  <c r="I32" i="1" l="1"/>
  <c r="J32" i="1"/>
  <c r="K32" i="1"/>
  <c r="L32" i="1"/>
  <c r="F32" i="1"/>
  <c r="H14" i="1" l="1"/>
  <c r="I14" i="1" s="1"/>
  <c r="J14" i="1" s="1"/>
  <c r="K14" i="1" s="1"/>
  <c r="L14" i="1" s="1"/>
  <c r="H13" i="1"/>
  <c r="I13" i="1" s="1"/>
  <c r="J13" i="1" s="1"/>
  <c r="K13" i="1" s="1"/>
  <c r="L13" i="1" s="1"/>
  <c r="F5" i="1" l="1"/>
  <c r="F28" i="1" l="1"/>
  <c r="F40" i="1"/>
  <c r="C50" i="1" l="1"/>
  <c r="E50" i="1"/>
  <c r="D50" i="1"/>
  <c r="L29" i="1"/>
  <c r="L30" i="1"/>
  <c r="L31" i="1"/>
  <c r="L33" i="1"/>
  <c r="L34" i="1"/>
  <c r="L35" i="1"/>
  <c r="L36" i="1"/>
  <c r="L37" i="1"/>
  <c r="L39" i="1"/>
  <c r="L40" i="1"/>
  <c r="L41" i="1"/>
  <c r="L42" i="1"/>
  <c r="L43" i="1"/>
  <c r="L44" i="1"/>
  <c r="L46" i="1"/>
  <c r="L47" i="1"/>
  <c r="K29" i="1"/>
  <c r="K30" i="1"/>
  <c r="K31" i="1"/>
  <c r="K33" i="1"/>
  <c r="K34" i="1"/>
  <c r="K35" i="1"/>
  <c r="K36" i="1"/>
  <c r="K37" i="1"/>
  <c r="K39" i="1"/>
  <c r="K40" i="1"/>
  <c r="K41" i="1"/>
  <c r="K42" i="1"/>
  <c r="K43" i="1"/>
  <c r="K44" i="1"/>
  <c r="K46" i="1"/>
  <c r="K47" i="1"/>
  <c r="J29" i="1"/>
  <c r="J30" i="1"/>
  <c r="J31" i="1"/>
  <c r="J33" i="1"/>
  <c r="J34" i="1"/>
  <c r="J35" i="1"/>
  <c r="J36" i="1"/>
  <c r="J37" i="1"/>
  <c r="J39" i="1"/>
  <c r="J40" i="1"/>
  <c r="J41" i="1"/>
  <c r="J42" i="1"/>
  <c r="J43" i="1"/>
  <c r="J44" i="1"/>
  <c r="J46" i="1"/>
  <c r="J47" i="1"/>
  <c r="I29" i="1"/>
  <c r="I30" i="1"/>
  <c r="I31" i="1"/>
  <c r="I33" i="1"/>
  <c r="I34" i="1"/>
  <c r="I35" i="1"/>
  <c r="I36" i="1"/>
  <c r="I37" i="1"/>
  <c r="I39" i="1"/>
  <c r="I40" i="1"/>
  <c r="I41" i="1"/>
  <c r="I42" i="1"/>
  <c r="I43" i="1"/>
  <c r="I44" i="1"/>
  <c r="I46" i="1"/>
  <c r="I47" i="1"/>
  <c r="H29" i="1"/>
  <c r="H30" i="1"/>
  <c r="H31" i="1"/>
  <c r="H33" i="1"/>
  <c r="H34" i="1"/>
  <c r="H35" i="1"/>
  <c r="H36" i="1"/>
  <c r="H37" i="1"/>
  <c r="H39" i="1"/>
  <c r="H40" i="1"/>
  <c r="H41" i="1"/>
  <c r="H42" i="1"/>
  <c r="H44" i="1"/>
  <c r="H46" i="1"/>
  <c r="H47" i="1"/>
  <c r="L27" i="1"/>
  <c r="K27" i="1"/>
  <c r="J27" i="1"/>
  <c r="I27" i="1"/>
  <c r="H18" i="1" l="1"/>
  <c r="I18" i="1" s="1"/>
  <c r="J18" i="1" s="1"/>
  <c r="K18" i="1" s="1"/>
  <c r="L18" i="1" s="1"/>
  <c r="G24" i="1"/>
  <c r="H21" i="1"/>
  <c r="H22" i="1"/>
  <c r="I22" i="1" s="1"/>
  <c r="J22" i="1" s="1"/>
  <c r="K22" i="1" s="1"/>
  <c r="L22" i="1" s="1"/>
  <c r="H23" i="1"/>
  <c r="I23" i="1" s="1"/>
  <c r="J23" i="1" s="1"/>
  <c r="K23" i="1" s="1"/>
  <c r="L23" i="1" s="1"/>
  <c r="H20" i="1"/>
  <c r="I20" i="1" s="1"/>
  <c r="J20" i="1" s="1"/>
  <c r="K20" i="1" s="1"/>
  <c r="L20" i="1" s="1"/>
  <c r="H24" i="1" l="1"/>
  <c r="I21" i="1"/>
  <c r="G50" i="1"/>
  <c r="G51" i="1" s="1"/>
  <c r="L4" i="1"/>
  <c r="L11" i="1" s="1"/>
  <c r="K4" i="1"/>
  <c r="K11" i="1" s="1"/>
  <c r="J4" i="1"/>
  <c r="J11" i="1" s="1"/>
  <c r="I4" i="1"/>
  <c r="I11" i="1" s="1"/>
  <c r="H4" i="1"/>
  <c r="H11" i="1" s="1"/>
  <c r="G10" i="1"/>
  <c r="G52" i="1" l="1"/>
  <c r="I24" i="1"/>
  <c r="J21" i="1"/>
  <c r="F29" i="1"/>
  <c r="F30" i="1"/>
  <c r="F31" i="1"/>
  <c r="F33" i="1"/>
  <c r="F34" i="1"/>
  <c r="F35" i="1"/>
  <c r="F36" i="1"/>
  <c r="F37" i="1"/>
  <c r="F39" i="1"/>
  <c r="F41" i="1"/>
  <c r="F43" i="1"/>
  <c r="F44" i="1"/>
  <c r="F46" i="1"/>
  <c r="F47" i="1"/>
  <c r="F49" i="1"/>
  <c r="F27" i="1"/>
  <c r="F23" i="1"/>
  <c r="F22" i="1"/>
  <c r="F21" i="1"/>
  <c r="F20" i="1"/>
  <c r="F16" i="1"/>
  <c r="F15" i="1"/>
  <c r="F14" i="1"/>
  <c r="F13" i="1"/>
  <c r="F6" i="1"/>
  <c r="F7" i="1"/>
  <c r="F8" i="1"/>
  <c r="F9" i="1"/>
  <c r="F4" i="1"/>
  <c r="D10" i="1"/>
  <c r="D24" i="1"/>
  <c r="D18" i="1"/>
  <c r="D51" i="1" l="1"/>
  <c r="D52" i="1" s="1"/>
  <c r="J24" i="1"/>
  <c r="K21" i="1"/>
  <c r="F42" i="1"/>
  <c r="L50" i="1"/>
  <c r="K24" i="1" l="1"/>
  <c r="L21" i="1"/>
  <c r="L24" i="1" s="1"/>
  <c r="L51" i="1" s="1"/>
  <c r="I10" i="1"/>
  <c r="H50" i="1"/>
  <c r="H51" i="1" s="1"/>
  <c r="H10" i="1"/>
  <c r="K50" i="1"/>
  <c r="K10" i="1"/>
  <c r="J50" i="1"/>
  <c r="I50" i="1"/>
  <c r="E24" i="1"/>
  <c r="E51" i="1" s="1"/>
  <c r="C24" i="1"/>
  <c r="F18" i="1"/>
  <c r="E10" i="1"/>
  <c r="C10" i="1"/>
  <c r="K51" i="1" l="1"/>
  <c r="K52" i="1" s="1"/>
  <c r="C51" i="1"/>
  <c r="C52" i="1" s="1"/>
  <c r="I51" i="1"/>
  <c r="I52" i="1" s="1"/>
  <c r="J51" i="1"/>
  <c r="F24" i="1"/>
  <c r="E52" i="1"/>
  <c r="H52" i="1"/>
  <c r="F10" i="1"/>
  <c r="J10" i="1"/>
  <c r="L10" i="1"/>
  <c r="L52" i="1" s="1"/>
  <c r="J52" i="1" l="1"/>
</calcChain>
</file>

<file path=xl/sharedStrings.xml><?xml version="1.0" encoding="utf-8"?>
<sst xmlns="http://schemas.openxmlformats.org/spreadsheetml/2006/main" count="60" uniqueCount="55">
  <si>
    <t>Total Payroll Expense</t>
  </si>
  <si>
    <t>Total SUBVENTIONS</t>
  </si>
  <si>
    <t xml:space="preserve">Income </t>
  </si>
  <si>
    <t xml:space="preserve">Total Income </t>
  </si>
  <si>
    <t xml:space="preserve">Expenses </t>
  </si>
  <si>
    <t>State assistance - Subventions</t>
  </si>
  <si>
    <t xml:space="preserve">Other Interest </t>
  </si>
  <si>
    <t xml:space="preserve">Interest LAIF </t>
  </si>
  <si>
    <t xml:space="preserve">Permit Fees </t>
  </si>
  <si>
    <t xml:space="preserve">Wages </t>
  </si>
  <si>
    <t xml:space="preserve">Payroll Taxes </t>
  </si>
  <si>
    <t xml:space="preserve">Worker's Comp </t>
  </si>
  <si>
    <t xml:space="preserve">P/R Service Fees </t>
  </si>
  <si>
    <t xml:space="preserve">Accounting </t>
  </si>
  <si>
    <t xml:space="preserve">Dues and Subscriptons </t>
  </si>
  <si>
    <t xml:space="preserve">Equipment Repairs </t>
  </si>
  <si>
    <t xml:space="preserve">Engineering </t>
  </si>
  <si>
    <t xml:space="preserve">Rent </t>
  </si>
  <si>
    <t xml:space="preserve">Liability Ins. </t>
  </si>
  <si>
    <t xml:space="preserve">Legal </t>
  </si>
  <si>
    <t xml:space="preserve">Office Supplies </t>
  </si>
  <si>
    <t xml:space="preserve">Repairs and Maint. </t>
  </si>
  <si>
    <t xml:space="preserve">Utilities </t>
  </si>
  <si>
    <t xml:space="preserve">Telephone </t>
  </si>
  <si>
    <t xml:space="preserve">Supplies </t>
  </si>
  <si>
    <t xml:space="preserve">Fuel </t>
  </si>
  <si>
    <t xml:space="preserve">Equipment Purchases </t>
  </si>
  <si>
    <t xml:space="preserve">Total General And Administration </t>
  </si>
  <si>
    <t xml:space="preserve">General and Administration </t>
  </si>
  <si>
    <t>Consultants</t>
  </si>
  <si>
    <t>Equipment Rental</t>
  </si>
  <si>
    <t xml:space="preserve">Canal Cleaning  &amp; Surveying </t>
  </si>
  <si>
    <t>Estimated Over (Under)</t>
  </si>
  <si>
    <t>GRAND TOTAL EXPENSES</t>
  </si>
  <si>
    <t>SUBVENTIONS</t>
  </si>
  <si>
    <t>EXCESS REVENUES OVER (Under) EXPENSES</t>
  </si>
  <si>
    <t>No change</t>
  </si>
  <si>
    <t>Additional Assessments</t>
  </si>
  <si>
    <t>Assessments</t>
  </si>
  <si>
    <t>County Fees</t>
  </si>
  <si>
    <t>Handbilled Easements/Wells</t>
  </si>
  <si>
    <t>Levee Material</t>
  </si>
  <si>
    <t>Levee Trucking</t>
  </si>
  <si>
    <t>Levee Supplies</t>
  </si>
  <si>
    <t>Other Levee Subcontractors</t>
  </si>
  <si>
    <t>Employee Expenses - Other</t>
  </si>
  <si>
    <t>Health Insurance Allowance</t>
  </si>
  <si>
    <t>Printer Lease</t>
  </si>
  <si>
    <t>Small Tools</t>
  </si>
  <si>
    <t>Other Subcontractors</t>
  </si>
  <si>
    <t>Misc. (Insurance Claim Purchases)</t>
  </si>
  <si>
    <t>23/24 YTD (10 mo)</t>
  </si>
  <si>
    <t>24/25 Estimated (12 mo)</t>
  </si>
  <si>
    <t>24/25 Approved Budget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</si>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</sst>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  <numFmt numFmtId="165" formatCode="#,##0;\-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164" fontId="3" fillId="0" borderId="9" xfId="0" applyNumberFormat="1" applyFont="1" applyBorder="1"/>
    <xf numFmtId="9" fontId="6" fillId="2" borderId="15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9" fontId="6" fillId="2" borderId="1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9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9" xfId="0" applyNumberFormat="1" applyFont="1" applyBorder="1"/>
    <xf numFmtId="165" fontId="7" fillId="0" borderId="15" xfId="1" applyNumberFormat="1" applyFont="1" applyFill="1" applyBorder="1"/>
    <xf numFmtId="165" fontId="7" fillId="0" borderId="0" xfId="1" applyNumberFormat="1" applyFont="1" applyFill="1" applyBorder="1"/>
    <xf numFmtId="165" fontId="7" fillId="0" borderId="16" xfId="1" applyNumberFormat="1" applyFont="1" applyFill="1" applyBorder="1"/>
    <xf numFmtId="165" fontId="3" fillId="0" borderId="6" xfId="0" applyNumberFormat="1" applyFont="1" applyBorder="1"/>
    <xf numFmtId="165" fontId="2" fillId="0" borderId="3" xfId="0" applyNumberFormat="1" applyFont="1" applyBorder="1"/>
    <xf numFmtId="165" fontId="2" fillId="0" borderId="11" xfId="0" applyNumberFormat="1" applyFont="1" applyBorder="1"/>
    <xf numFmtId="165" fontId="2" fillId="0" borderId="0" xfId="0" applyNumberFormat="1" applyFont="1"/>
    <xf numFmtId="165" fontId="2" fillId="0" borderId="9" xfId="0" applyNumberFormat="1" applyFont="1" applyBorder="1"/>
    <xf numFmtId="165" fontId="2" fillId="0" borderId="4" xfId="0" applyNumberFormat="1" applyFont="1" applyBorder="1"/>
    <xf numFmtId="165" fontId="2" fillId="0" borderId="2" xfId="0" applyNumberFormat="1" applyFont="1" applyBorder="1"/>
    <xf numFmtId="165" fontId="2" fillId="0" borderId="13" xfId="0" applyNumberFormat="1" applyFont="1" applyBorder="1"/>
    <xf numFmtId="165" fontId="7" fillId="0" borderId="0" xfId="0" applyNumberFormat="1" applyFont="1"/>
    <xf numFmtId="165" fontId="7" fillId="0" borderId="14" xfId="0" applyNumberFormat="1" applyFont="1" applyBorder="1"/>
    <xf numFmtId="164" fontId="3" fillId="0" borderId="16" xfId="0" applyNumberFormat="1" applyFont="1" applyBorder="1"/>
    <xf numFmtId="0" fontId="0" fillId="0" borderId="16" xfId="0" applyBorder="1"/>
    <xf numFmtId="165" fontId="2" fillId="0" borderId="1" xfId="0" applyNumberFormat="1" applyFont="1" applyBorder="1"/>
    <xf numFmtId="165" fontId="2" fillId="0" borderId="10" xfId="0" applyNumberFormat="1" applyFont="1" applyBorder="1"/>
    <xf numFmtId="165" fontId="2" fillId="0" borderId="6" xfId="0" applyNumberFormat="1" applyFont="1" applyBorder="1"/>
    <xf numFmtId="49" fontId="2" fillId="2" borderId="8" xfId="0" applyNumberFormat="1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/>
    </xf>
    <xf numFmtId="49" fontId="2" fillId="3" borderId="24" xfId="0" applyNumberFormat="1" applyFont="1" applyFill="1" applyBorder="1" applyAlignment="1">
      <alignment horizontal="center" wrapText="1"/>
    </xf>
    <xf numFmtId="49" fontId="2" fillId="0" borderId="25" xfId="0" applyNumberFormat="1" applyFont="1" applyBorder="1" applyAlignment="1">
      <alignment horizontal="center" wrapText="1"/>
    </xf>
    <xf numFmtId="165" fontId="3" fillId="0" borderId="9" xfId="2" applyNumberFormat="1" applyFont="1" applyFill="1" applyBorder="1"/>
    <xf numFmtId="165" fontId="3" fillId="0" borderId="27" xfId="0" applyNumberFormat="1" applyFont="1" applyBorder="1"/>
    <xf numFmtId="165" fontId="7" fillId="0" borderId="6" xfId="1" applyNumberFormat="1" applyFont="1" applyFill="1" applyBorder="1"/>
    <xf numFmtId="165" fontId="7" fillId="0" borderId="28" xfId="1" applyNumberFormat="1" applyFont="1" applyFill="1" applyBorder="1"/>
    <xf numFmtId="165" fontId="2" fillId="0" borderId="26" xfId="0" applyNumberFormat="1" applyFont="1" applyBorder="1"/>
    <xf numFmtId="165" fontId="2" fillId="0" borderId="17" xfId="0" applyNumberFormat="1" applyFont="1" applyBorder="1"/>
    <xf numFmtId="165" fontId="3" fillId="0" borderId="21" xfId="0" applyNumberFormat="1" applyFont="1" applyBorder="1"/>
    <xf numFmtId="165" fontId="7" fillId="0" borderId="20" xfId="0" applyNumberFormat="1" applyFont="1" applyBorder="1"/>
    <xf numFmtId="165" fontId="6" fillId="0" borderId="0" xfId="0" applyNumberFormat="1" applyFont="1"/>
    <xf numFmtId="165" fontId="6" fillId="0" borderId="16" xfId="0" applyNumberFormat="1" applyFont="1" applyBorder="1"/>
    <xf numFmtId="49" fontId="2" fillId="0" borderId="23" xfId="0" applyNumberFormat="1" applyFont="1" applyBorder="1" applyAlignment="1">
      <alignment horizontal="center" wrapText="1"/>
    </xf>
    <xf numFmtId="165" fontId="3" fillId="0" borderId="16" xfId="0" applyNumberFormat="1" applyFont="1" applyBorder="1"/>
    <xf numFmtId="165" fontId="3" fillId="0" borderId="15" xfId="0" applyNumberFormat="1" applyFont="1" applyBorder="1"/>
    <xf numFmtId="165" fontId="2" fillId="0" borderId="18" xfId="0" applyNumberFormat="1" applyFont="1" applyBorder="1"/>
    <xf numFmtId="165" fontId="2" fillId="0" borderId="5" xfId="0" applyNumberFormat="1" applyFont="1" applyBorder="1"/>
    <xf numFmtId="165" fontId="2" fillId="0" borderId="15" xfId="0" applyNumberFormat="1" applyFont="1" applyBorder="1"/>
    <xf numFmtId="165" fontId="2" fillId="0" borderId="16" xfId="0" applyNumberFormat="1" applyFont="1" applyBorder="1"/>
    <xf numFmtId="165" fontId="0" fillId="0" borderId="0" xfId="0" applyNumberFormat="1"/>
    <xf numFmtId="165" fontId="0" fillId="0" borderId="16" xfId="0" applyNumberFormat="1" applyBorder="1"/>
    <xf numFmtId="165" fontId="3" fillId="0" borderId="14" xfId="0" applyNumberFormat="1" applyFont="1" applyBorder="1"/>
    <xf numFmtId="165" fontId="3" fillId="0" borderId="7" xfId="0" applyNumberFormat="1" applyFont="1" applyBorder="1"/>
    <xf numFmtId="165" fontId="3" fillId="0" borderId="19" xfId="0" applyNumberFormat="1" applyFont="1" applyBorder="1"/>
    <xf numFmtId="165" fontId="2" fillId="0" borderId="12" xfId="0" applyNumberFormat="1" applyFont="1" applyBorder="1"/>
    <xf numFmtId="165" fontId="2" fillId="0" borderId="28" xfId="0" applyNumberFormat="1" applyFont="1" applyBorder="1"/>
    <xf numFmtId="165" fontId="7" fillId="0" borderId="22" xfId="0" applyNumberFormat="1" applyFont="1" applyBorder="1"/>
    <xf numFmtId="165" fontId="7" fillId="0" borderId="19" xfId="0" applyNumberFormat="1" applyFont="1" applyBorder="1"/>
    <xf numFmtId="49" fontId="2" fillId="0" borderId="24" xfId="0" applyNumberFormat="1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55"/>
  <sheetViews>
    <sheetView tabSelected="1" topLeftCell="A23" zoomScaleNormal="100" workbookViewId="0">
      <selection activeCell="D1" sqref="D1"/>
    </sheetView>
  </sheetViews>
  <sheetFormatPr defaultRowHeight="15" x14ac:dyDescent="0.25"/>
  <cols>
    <col min="1" max="1" width="3" style="3" customWidth="1"/>
    <col min="2" max="2" width="30.85546875" style="3" customWidth="1"/>
    <col min="3" max="3" width="11" hidden="1" customWidth="1"/>
    <col min="4" max="4" width="8.85546875" bestFit="1" customWidth="1"/>
    <col min="5" max="5" width="9.28515625" bestFit="1" customWidth="1"/>
    <col min="6" max="7" width="9.28515625" customWidth="1"/>
    <col min="8" max="11" width="9.85546875" bestFit="1" customWidth="1"/>
    <col min="12" max="12" width="9.85546875" customWidth="1"/>
    <col min="13" max="14" width="9.140625" style="6"/>
    <col min="15" max="15" width="9.140625" style="7"/>
    <col min="16" max="16" width="9.5703125" style="6" bestFit="1" customWidth="1"/>
    <col min="17" max="19" width="9.140625" style="6"/>
    <col min="20" max="20" width="10.5703125" style="6" bestFit="1" customWidth="1"/>
    <col min="21" max="22" width="9.140625" style="6"/>
  </cols>
  <sheetData>
    <row r="1" spans="1:22" s="5" customFormat="1" ht="35.25" thickBot="1" x14ac:dyDescent="0.3">
      <c r="A1" s="4"/>
      <c r="B1" s="4"/>
      <c r="C1" s="38" t="s">
        <v>51</v>
      </c>
      <c r="D1" s="66" t="s">
        <v>52</v>
      </c>
      <c r="E1" s="39" t="s">
        <v>53</v>
      </c>
      <c r="F1" s="50" t="s">
        <v>32</v>
      </c>
      <c r="G1" s="36" t="s">
        <v>54</v>
      </c>
      <c r="H1" s="36" t="s">
        <v>54</v>
      </c>
      <c r="I1" s="36" t="s">
        <v>54</v>
      </c>
      <c r="J1" s="36" t="s">
        <v>54</v>
      </c>
      <c r="K1" s="36" t="s">
        <v>54</v>
      </c>
      <c r="L1" s="36" t="s">
        <v>54</v>
      </c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5" customFormat="1" ht="15.75" thickTop="1" x14ac:dyDescent="0.25">
      <c r="A2" s="4"/>
      <c r="B2" s="4"/>
      <c r="C2" s="14"/>
      <c r="D2" s="14"/>
      <c r="E2" s="15"/>
      <c r="F2" s="14"/>
      <c r="G2" s="37" t="s">
        <v>36</v>
      </c>
      <c r="H2" s="11">
        <v>0.01</v>
      </c>
      <c r="I2" s="12">
        <v>0.02</v>
      </c>
      <c r="J2" s="12">
        <v>0.03</v>
      </c>
      <c r="K2" s="12">
        <v>0.04</v>
      </c>
      <c r="L2" s="13">
        <v>0.05</v>
      </c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x14ac:dyDescent="0.25">
      <c r="A3" s="1" t="s">
        <v>2</v>
      </c>
      <c r="B3" s="1"/>
      <c r="C3" s="2"/>
      <c r="D3" s="2"/>
      <c r="E3" s="10"/>
      <c r="F3" s="31"/>
      <c r="G3" s="32"/>
      <c r="L3" s="32"/>
    </row>
    <row r="4" spans="1:22" x14ac:dyDescent="0.25">
      <c r="A4" s="1" t="s">
        <v>38</v>
      </c>
      <c r="B4" s="1"/>
      <c r="C4" s="16">
        <v>429126</v>
      </c>
      <c r="D4" s="16">
        <v>498024</v>
      </c>
      <c r="E4" s="17">
        <v>498024</v>
      </c>
      <c r="F4" s="16">
        <f>D4-E4</f>
        <v>0</v>
      </c>
      <c r="G4" s="17">
        <v>498024</v>
      </c>
      <c r="H4" s="18">
        <f>G4+(G4*H2)</f>
        <v>503004.24</v>
      </c>
      <c r="I4" s="19">
        <f>G4+(G4*I2)</f>
        <v>507984.48</v>
      </c>
      <c r="J4" s="19">
        <f>G4+(G4*J2)</f>
        <v>512964.72</v>
      </c>
      <c r="K4" s="19">
        <f>G4+(G4*K2)</f>
        <v>517944.96</v>
      </c>
      <c r="L4" s="20">
        <f>G4+(G4*L2)</f>
        <v>522925.2</v>
      </c>
    </row>
    <row r="5" spans="1:22" x14ac:dyDescent="0.25">
      <c r="A5" s="1" t="s">
        <v>40</v>
      </c>
      <c r="B5" s="1"/>
      <c r="C5" s="16">
        <v>38375</v>
      </c>
      <c r="D5" s="16">
        <v>42308</v>
      </c>
      <c r="E5" s="17">
        <v>42308</v>
      </c>
      <c r="F5" s="16">
        <f>D5-E5</f>
        <v>0</v>
      </c>
      <c r="G5" s="17">
        <v>42308</v>
      </c>
      <c r="H5" s="19">
        <f>G5+(G5*H2)</f>
        <v>42731.08</v>
      </c>
      <c r="I5" s="19">
        <f>G5+(G5*I2)</f>
        <v>43154.16</v>
      </c>
      <c r="J5" s="19">
        <f>G5+(G5*J2)</f>
        <v>43577.24</v>
      </c>
      <c r="K5" s="19">
        <f>G5+(G5*K2)</f>
        <v>44000.32</v>
      </c>
      <c r="L5" s="20">
        <f>G5+(G5*L2)</f>
        <v>44423.4</v>
      </c>
    </row>
    <row r="6" spans="1:22" x14ac:dyDescent="0.25">
      <c r="A6" s="1" t="s">
        <v>5</v>
      </c>
      <c r="B6" s="1"/>
      <c r="C6" s="16">
        <v>0</v>
      </c>
      <c r="D6" s="16">
        <v>83000</v>
      </c>
      <c r="E6" s="17">
        <v>83000</v>
      </c>
      <c r="F6" s="16">
        <f t="shared" ref="F6:F10" si="0">D6-E6</f>
        <v>0</v>
      </c>
      <c r="G6" s="17">
        <v>100000</v>
      </c>
      <c r="H6" s="19">
        <f>G6</f>
        <v>100000</v>
      </c>
      <c r="I6" s="19">
        <f>G6</f>
        <v>100000</v>
      </c>
      <c r="J6" s="19">
        <f>G6</f>
        <v>100000</v>
      </c>
      <c r="K6" s="19">
        <f>G6</f>
        <v>100000</v>
      </c>
      <c r="L6" s="20">
        <f>G6</f>
        <v>100000</v>
      </c>
    </row>
    <row r="7" spans="1:22" x14ac:dyDescent="0.25">
      <c r="A7" s="1" t="s">
        <v>6</v>
      </c>
      <c r="B7" s="1"/>
      <c r="C7" s="16">
        <v>139</v>
      </c>
      <c r="D7" s="16">
        <v>720</v>
      </c>
      <c r="E7" s="17">
        <v>500</v>
      </c>
      <c r="F7" s="16">
        <f t="shared" si="0"/>
        <v>220</v>
      </c>
      <c r="G7" s="40">
        <v>200</v>
      </c>
      <c r="H7" s="19">
        <f>G7</f>
        <v>200</v>
      </c>
      <c r="I7" s="19">
        <f t="shared" ref="I7:L7" si="1">H7</f>
        <v>200</v>
      </c>
      <c r="J7" s="19">
        <f t="shared" si="1"/>
        <v>200</v>
      </c>
      <c r="K7" s="19">
        <f t="shared" si="1"/>
        <v>200</v>
      </c>
      <c r="L7" s="20">
        <f t="shared" si="1"/>
        <v>200</v>
      </c>
    </row>
    <row r="8" spans="1:22" x14ac:dyDescent="0.25">
      <c r="A8" s="1" t="s">
        <v>7</v>
      </c>
      <c r="B8" s="1"/>
      <c r="C8" s="16">
        <v>4465</v>
      </c>
      <c r="D8" s="16">
        <v>12290</v>
      </c>
      <c r="E8" s="17">
        <v>12000</v>
      </c>
      <c r="F8" s="16">
        <f t="shared" si="0"/>
        <v>290</v>
      </c>
      <c r="G8" s="17">
        <v>10000</v>
      </c>
      <c r="H8" s="19">
        <f>G8</f>
        <v>10000</v>
      </c>
      <c r="I8" s="19">
        <f t="shared" ref="I8:L8" si="2">H8</f>
        <v>10000</v>
      </c>
      <c r="J8" s="19">
        <f t="shared" si="2"/>
        <v>10000</v>
      </c>
      <c r="K8" s="19">
        <f t="shared" si="2"/>
        <v>10000</v>
      </c>
      <c r="L8" s="20">
        <f t="shared" si="2"/>
        <v>10000</v>
      </c>
    </row>
    <row r="9" spans="1:22" ht="15.75" thickBot="1" x14ac:dyDescent="0.3">
      <c r="A9" s="1" t="s">
        <v>8</v>
      </c>
      <c r="B9" s="1"/>
      <c r="C9" s="16">
        <v>550</v>
      </c>
      <c r="D9" s="16">
        <v>1000</v>
      </c>
      <c r="E9" s="17">
        <v>500</v>
      </c>
      <c r="F9" s="21">
        <f t="shared" si="0"/>
        <v>500</v>
      </c>
      <c r="G9" s="41">
        <v>500</v>
      </c>
      <c r="H9" s="42">
        <v>500</v>
      </c>
      <c r="I9" s="42">
        <v>500</v>
      </c>
      <c r="J9" s="42">
        <v>500</v>
      </c>
      <c r="K9" s="42">
        <v>500</v>
      </c>
      <c r="L9" s="43">
        <v>500</v>
      </c>
    </row>
    <row r="10" spans="1:22" ht="15.75" thickBot="1" x14ac:dyDescent="0.3">
      <c r="A10" s="1" t="s">
        <v>3</v>
      </c>
      <c r="B10" s="1"/>
      <c r="C10" s="33">
        <f>ROUND(SUM(C3:C9),5)</f>
        <v>472655</v>
      </c>
      <c r="D10" s="33">
        <f>ROUND(SUM(D3:D9),5)</f>
        <v>637342</v>
      </c>
      <c r="E10" s="34">
        <f>ROUND(SUM(E3:E9),5)</f>
        <v>636332</v>
      </c>
      <c r="F10" s="35">
        <f t="shared" si="0"/>
        <v>1010</v>
      </c>
      <c r="G10" s="34">
        <f t="shared" ref="G10:L10" si="3">SUM(G4:G9)</f>
        <v>651032</v>
      </c>
      <c r="H10" s="44">
        <f t="shared" si="3"/>
        <v>656435.31999999995</v>
      </c>
      <c r="I10" s="35">
        <f t="shared" si="3"/>
        <v>661838.64</v>
      </c>
      <c r="J10" s="35">
        <f t="shared" si="3"/>
        <v>667241.96</v>
      </c>
      <c r="K10" s="35">
        <f t="shared" si="3"/>
        <v>672645.28</v>
      </c>
      <c r="L10" s="45">
        <f t="shared" si="3"/>
        <v>678048.6</v>
      </c>
    </row>
    <row r="11" spans="1:22" x14ac:dyDescent="0.25">
      <c r="A11" s="1"/>
      <c r="B11" s="1" t="s">
        <v>37</v>
      </c>
      <c r="C11" s="16"/>
      <c r="D11" s="16"/>
      <c r="E11" s="17"/>
      <c r="F11" s="16"/>
      <c r="G11" s="46">
        <v>0</v>
      </c>
      <c r="H11" s="29">
        <f>(H4-G4)+(H5-G5)</f>
        <v>5403.3199999999924</v>
      </c>
      <c r="I11" s="29">
        <f>(I4-G4)+(I5-G5)</f>
        <v>10806.639999999985</v>
      </c>
      <c r="J11" s="29">
        <f>(J4-G4)+(J5-G5)</f>
        <v>16209.95999999997</v>
      </c>
      <c r="K11" s="29">
        <f>(K4-G4)+(K5-G5)</f>
        <v>21613.280000000021</v>
      </c>
      <c r="L11" s="47">
        <f>(L4-G4)+(L5-G5)</f>
        <v>27016.600000000013</v>
      </c>
    </row>
    <row r="12" spans="1:22" x14ac:dyDescent="0.25">
      <c r="A12" s="1" t="s">
        <v>4</v>
      </c>
      <c r="B12" s="1"/>
      <c r="C12" s="16"/>
      <c r="D12" s="16"/>
      <c r="E12" s="17"/>
      <c r="F12" s="16"/>
      <c r="G12" s="17"/>
      <c r="H12" s="48"/>
      <c r="I12" s="48"/>
      <c r="J12" s="48"/>
      <c r="K12" s="48"/>
      <c r="L12" s="49"/>
    </row>
    <row r="13" spans="1:22" x14ac:dyDescent="0.25">
      <c r="A13" s="1"/>
      <c r="B13" s="1" t="s">
        <v>9</v>
      </c>
      <c r="C13" s="16">
        <v>171544</v>
      </c>
      <c r="D13" s="16">
        <v>239974</v>
      </c>
      <c r="E13" s="17">
        <v>245330</v>
      </c>
      <c r="F13" s="16">
        <f>D13-E13</f>
        <v>-5356</v>
      </c>
      <c r="G13" s="17">
        <v>258984</v>
      </c>
      <c r="H13" s="16">
        <f>G13</f>
        <v>258984</v>
      </c>
      <c r="I13" s="16">
        <f>H13</f>
        <v>258984</v>
      </c>
      <c r="J13" s="16">
        <f>I13</f>
        <v>258984</v>
      </c>
      <c r="K13" s="16">
        <f>J13</f>
        <v>258984</v>
      </c>
      <c r="L13" s="51">
        <f>K13</f>
        <v>258984</v>
      </c>
    </row>
    <row r="14" spans="1:22" x14ac:dyDescent="0.25">
      <c r="A14" s="1"/>
      <c r="B14" s="1" t="s">
        <v>10</v>
      </c>
      <c r="C14" s="16">
        <v>17209</v>
      </c>
      <c r="D14" s="16">
        <v>21605</v>
      </c>
      <c r="E14" s="17">
        <v>21372</v>
      </c>
      <c r="F14" s="16">
        <f t="shared" ref="F14:F49" si="4">D14-E14</f>
        <v>233</v>
      </c>
      <c r="G14" s="17">
        <v>20757</v>
      </c>
      <c r="H14" s="16">
        <f t="shared" ref="H14:H18" si="5">G14</f>
        <v>20757</v>
      </c>
      <c r="I14" s="16">
        <f t="shared" ref="I14" si="6">H14</f>
        <v>20757</v>
      </c>
      <c r="J14" s="16">
        <f t="shared" ref="J14" si="7">I14</f>
        <v>20757</v>
      </c>
      <c r="K14" s="16">
        <f t="shared" ref="K14" si="8">J14</f>
        <v>20757</v>
      </c>
      <c r="L14" s="51">
        <f t="shared" ref="L14" si="9">K14</f>
        <v>20757</v>
      </c>
    </row>
    <row r="15" spans="1:22" x14ac:dyDescent="0.25">
      <c r="A15" s="1"/>
      <c r="B15" s="1" t="s">
        <v>11</v>
      </c>
      <c r="C15" s="16">
        <v>262</v>
      </c>
      <c r="D15" s="16">
        <v>11000</v>
      </c>
      <c r="E15" s="17">
        <v>11300</v>
      </c>
      <c r="F15" s="16">
        <f t="shared" si="4"/>
        <v>-300</v>
      </c>
      <c r="G15" s="17">
        <v>13868</v>
      </c>
      <c r="H15" s="52">
        <f>G15</f>
        <v>13868</v>
      </c>
      <c r="I15" s="16">
        <f>G15</f>
        <v>13868</v>
      </c>
      <c r="J15" s="16">
        <f>G15</f>
        <v>13868</v>
      </c>
      <c r="K15" s="16">
        <f>G15</f>
        <v>13868</v>
      </c>
      <c r="L15" s="51">
        <f>G15</f>
        <v>13868</v>
      </c>
    </row>
    <row r="16" spans="1:22" x14ac:dyDescent="0.25">
      <c r="A16" s="1"/>
      <c r="B16" s="1" t="s">
        <v>12</v>
      </c>
      <c r="C16" s="16">
        <v>1367</v>
      </c>
      <c r="D16" s="16">
        <v>1650</v>
      </c>
      <c r="E16" s="17">
        <v>2000</v>
      </c>
      <c r="F16" s="16">
        <f t="shared" si="4"/>
        <v>-350</v>
      </c>
      <c r="G16" s="17">
        <v>2000</v>
      </c>
      <c r="H16" s="52">
        <v>2000</v>
      </c>
      <c r="I16" s="16">
        <v>2000</v>
      </c>
      <c r="J16" s="16">
        <v>2000</v>
      </c>
      <c r="K16" s="16">
        <v>2000</v>
      </c>
      <c r="L16" s="51">
        <v>2000</v>
      </c>
    </row>
    <row r="17" spans="1:12" x14ac:dyDescent="0.25">
      <c r="A17" s="1"/>
      <c r="B17" s="1" t="s">
        <v>46</v>
      </c>
      <c r="C17" s="16">
        <v>15000</v>
      </c>
      <c r="D17" s="16">
        <v>40700</v>
      </c>
      <c r="E17" s="17">
        <v>58000</v>
      </c>
      <c r="F17" s="16">
        <f t="shared" ref="F17" si="10">D17-E17</f>
        <v>-17300</v>
      </c>
      <c r="G17" s="17">
        <v>36000</v>
      </c>
      <c r="H17" s="52">
        <f>G17</f>
        <v>36000</v>
      </c>
      <c r="I17" s="16">
        <f>G17</f>
        <v>36000</v>
      </c>
      <c r="J17" s="16">
        <f>G17</f>
        <v>36000</v>
      </c>
      <c r="K17" s="16">
        <f>G17</f>
        <v>36000</v>
      </c>
      <c r="L17" s="51">
        <f>G17</f>
        <v>36000</v>
      </c>
    </row>
    <row r="18" spans="1:12" ht="15.75" thickBot="1" x14ac:dyDescent="0.3">
      <c r="A18" s="1" t="s">
        <v>0</v>
      </c>
      <c r="B18" s="1"/>
      <c r="C18" s="22">
        <f>SUM(C13:C17)</f>
        <v>205382</v>
      </c>
      <c r="D18" s="22">
        <f>ROUND(SUM(D13:D16),5)</f>
        <v>274229</v>
      </c>
      <c r="E18" s="23">
        <f>SUM(E13:E17)</f>
        <v>338002</v>
      </c>
      <c r="F18" s="22">
        <f>D18-E18</f>
        <v>-63773</v>
      </c>
      <c r="G18" s="23">
        <f>SUM(G13:G17)</f>
        <v>331609</v>
      </c>
      <c r="H18" s="53">
        <f t="shared" si="5"/>
        <v>331609</v>
      </c>
      <c r="I18" s="22">
        <f t="shared" ref="I18" si="11">H18</f>
        <v>331609</v>
      </c>
      <c r="J18" s="22">
        <f t="shared" ref="J18" si="12">I18</f>
        <v>331609</v>
      </c>
      <c r="K18" s="22">
        <f t="shared" ref="K18" si="13">J18</f>
        <v>331609</v>
      </c>
      <c r="L18" s="54">
        <f t="shared" ref="L18" si="14">K18</f>
        <v>331609</v>
      </c>
    </row>
    <row r="19" spans="1:12" ht="15.75" thickTop="1" x14ac:dyDescent="0.25">
      <c r="A19" s="1" t="s">
        <v>34</v>
      </c>
      <c r="B19" s="1"/>
      <c r="C19" s="24"/>
      <c r="D19" s="24"/>
      <c r="E19" s="25"/>
      <c r="F19" s="24"/>
      <c r="G19" s="25"/>
      <c r="H19" s="55"/>
      <c r="I19" s="24"/>
      <c r="J19" s="24"/>
      <c r="K19" s="24"/>
      <c r="L19" s="56"/>
    </row>
    <row r="20" spans="1:12" x14ac:dyDescent="0.25">
      <c r="A20" s="1"/>
      <c r="B20" s="1" t="s">
        <v>41</v>
      </c>
      <c r="C20" s="16">
        <v>11637</v>
      </c>
      <c r="D20" s="16">
        <v>20000</v>
      </c>
      <c r="E20" s="17">
        <v>20000</v>
      </c>
      <c r="F20" s="16">
        <f t="shared" si="4"/>
        <v>0</v>
      </c>
      <c r="G20" s="17">
        <v>20000</v>
      </c>
      <c r="H20" s="52">
        <f>G20</f>
        <v>20000</v>
      </c>
      <c r="I20" s="16">
        <f>H20</f>
        <v>20000</v>
      </c>
      <c r="J20" s="16">
        <f t="shared" ref="J20:L20" si="15">I20</f>
        <v>20000</v>
      </c>
      <c r="K20" s="16">
        <f t="shared" si="15"/>
        <v>20000</v>
      </c>
      <c r="L20" s="51">
        <f t="shared" si="15"/>
        <v>20000</v>
      </c>
    </row>
    <row r="21" spans="1:12" x14ac:dyDescent="0.25">
      <c r="A21" s="1"/>
      <c r="B21" s="1" t="s">
        <v>42</v>
      </c>
      <c r="C21" s="16">
        <v>7200</v>
      </c>
      <c r="D21" s="16">
        <v>10000</v>
      </c>
      <c r="E21" s="17">
        <v>10000</v>
      </c>
      <c r="F21" s="16">
        <f t="shared" si="4"/>
        <v>0</v>
      </c>
      <c r="G21" s="17">
        <v>10000</v>
      </c>
      <c r="H21" s="52">
        <f t="shared" ref="H21:L23" si="16">G21</f>
        <v>10000</v>
      </c>
      <c r="I21" s="16">
        <f t="shared" si="16"/>
        <v>10000</v>
      </c>
      <c r="J21" s="16">
        <f t="shared" si="16"/>
        <v>10000</v>
      </c>
      <c r="K21" s="16">
        <f t="shared" si="16"/>
        <v>10000</v>
      </c>
      <c r="L21" s="51">
        <f t="shared" si="16"/>
        <v>10000</v>
      </c>
    </row>
    <row r="22" spans="1:12" x14ac:dyDescent="0.25">
      <c r="A22" s="1"/>
      <c r="B22" s="1" t="s">
        <v>43</v>
      </c>
      <c r="C22" s="16">
        <v>84</v>
      </c>
      <c r="D22" s="16">
        <v>500</v>
      </c>
      <c r="E22" s="17">
        <v>2000</v>
      </c>
      <c r="F22" s="16">
        <f t="shared" si="4"/>
        <v>-1500</v>
      </c>
      <c r="G22" s="17">
        <v>2000</v>
      </c>
      <c r="H22" s="52">
        <f t="shared" si="16"/>
        <v>2000</v>
      </c>
      <c r="I22" s="16">
        <f t="shared" si="16"/>
        <v>2000</v>
      </c>
      <c r="J22" s="16">
        <f t="shared" si="16"/>
        <v>2000</v>
      </c>
      <c r="K22" s="16">
        <f t="shared" si="16"/>
        <v>2000</v>
      </c>
      <c r="L22" s="51">
        <f t="shared" si="16"/>
        <v>2000</v>
      </c>
    </row>
    <row r="23" spans="1:12" x14ac:dyDescent="0.25">
      <c r="A23" s="1"/>
      <c r="B23" s="1" t="s">
        <v>44</v>
      </c>
      <c r="C23" s="16"/>
      <c r="D23" s="16">
        <v>1500</v>
      </c>
      <c r="E23" s="17">
        <v>2000</v>
      </c>
      <c r="F23" s="16">
        <f t="shared" si="4"/>
        <v>-500</v>
      </c>
      <c r="G23" s="17">
        <v>2000</v>
      </c>
      <c r="H23" s="52">
        <f t="shared" si="16"/>
        <v>2000</v>
      </c>
      <c r="I23" s="16">
        <f t="shared" si="16"/>
        <v>2000</v>
      </c>
      <c r="J23" s="16">
        <f t="shared" si="16"/>
        <v>2000</v>
      </c>
      <c r="K23" s="16">
        <f t="shared" si="16"/>
        <v>2000</v>
      </c>
      <c r="L23" s="51">
        <f t="shared" si="16"/>
        <v>2000</v>
      </c>
    </row>
    <row r="24" spans="1:12" ht="15.75" thickBot="1" x14ac:dyDescent="0.3">
      <c r="A24" s="1" t="s">
        <v>1</v>
      </c>
      <c r="B24" s="1"/>
      <c r="C24" s="22">
        <f>ROUND(SUM(C20:C23),5)</f>
        <v>18921</v>
      </c>
      <c r="D24" s="22">
        <f>ROUND(SUM(D20:D23),5)</f>
        <v>32000</v>
      </c>
      <c r="E24" s="23">
        <f>ROUND(SUM(E20:E23),5)</f>
        <v>34000</v>
      </c>
      <c r="F24" s="22">
        <f t="shared" si="4"/>
        <v>-2000</v>
      </c>
      <c r="G24" s="23">
        <f t="shared" ref="G24:L24" si="17">SUM(G20:G23)</f>
        <v>34000</v>
      </c>
      <c r="H24" s="53">
        <f t="shared" si="17"/>
        <v>34000</v>
      </c>
      <c r="I24" s="22">
        <f t="shared" si="17"/>
        <v>34000</v>
      </c>
      <c r="J24" s="22">
        <f t="shared" si="17"/>
        <v>34000</v>
      </c>
      <c r="K24" s="22">
        <f t="shared" si="17"/>
        <v>34000</v>
      </c>
      <c r="L24" s="54">
        <f t="shared" si="17"/>
        <v>34000</v>
      </c>
    </row>
    <row r="25" spans="1:12" ht="15.75" thickTop="1" x14ac:dyDescent="0.25">
      <c r="A25" s="1"/>
      <c r="B25" s="1"/>
      <c r="C25" s="24"/>
      <c r="D25" s="24"/>
      <c r="E25" s="25"/>
      <c r="F25" s="24"/>
      <c r="G25" s="25"/>
      <c r="H25" s="55"/>
      <c r="I25" s="24"/>
      <c r="J25" s="24"/>
      <c r="K25" s="24"/>
      <c r="L25" s="56"/>
    </row>
    <row r="26" spans="1:12" x14ac:dyDescent="0.25">
      <c r="A26" s="1" t="s">
        <v>27</v>
      </c>
      <c r="B26" s="1"/>
      <c r="C26" s="16"/>
      <c r="D26" s="16"/>
      <c r="E26" s="17"/>
      <c r="F26" s="16"/>
      <c r="G26" s="17"/>
      <c r="H26" s="57"/>
      <c r="I26" s="57"/>
      <c r="J26" s="57"/>
      <c r="K26" s="57"/>
      <c r="L26" s="58"/>
    </row>
    <row r="27" spans="1:12" x14ac:dyDescent="0.25">
      <c r="A27" s="1"/>
      <c r="B27" s="1" t="s">
        <v>13</v>
      </c>
      <c r="C27" s="16">
        <v>0</v>
      </c>
      <c r="D27" s="16">
        <v>8500</v>
      </c>
      <c r="E27" s="17">
        <v>10000</v>
      </c>
      <c r="F27" s="16">
        <f t="shared" si="4"/>
        <v>-1500</v>
      </c>
      <c r="G27" s="17">
        <v>10000</v>
      </c>
      <c r="H27" s="52">
        <v>10000</v>
      </c>
      <c r="I27" s="16">
        <f>G27</f>
        <v>10000</v>
      </c>
      <c r="J27" s="16">
        <f>G27</f>
        <v>10000</v>
      </c>
      <c r="K27" s="16">
        <f>G27</f>
        <v>10000</v>
      </c>
      <c r="L27" s="51">
        <f>G27</f>
        <v>10000</v>
      </c>
    </row>
    <row r="28" spans="1:12" x14ac:dyDescent="0.25">
      <c r="A28" s="1"/>
      <c r="B28" s="1" t="s">
        <v>39</v>
      </c>
      <c r="C28" s="16">
        <v>78</v>
      </c>
      <c r="D28" s="16">
        <v>1300</v>
      </c>
      <c r="E28" s="17">
        <v>2500</v>
      </c>
      <c r="F28" s="16">
        <f t="shared" si="4"/>
        <v>-1200</v>
      </c>
      <c r="G28" s="17">
        <v>2000</v>
      </c>
      <c r="H28" s="52">
        <f>G28</f>
        <v>2000</v>
      </c>
      <c r="I28" s="16">
        <f>H28</f>
        <v>2000</v>
      </c>
      <c r="J28" s="16">
        <f>I28</f>
        <v>2000</v>
      </c>
      <c r="K28" s="16">
        <f>J28</f>
        <v>2000</v>
      </c>
      <c r="L28" s="51">
        <f>K28</f>
        <v>2000</v>
      </c>
    </row>
    <row r="29" spans="1:12" x14ac:dyDescent="0.25">
      <c r="A29" s="1"/>
      <c r="B29" s="1" t="s">
        <v>14</v>
      </c>
      <c r="C29" s="16">
        <v>4626</v>
      </c>
      <c r="D29" s="16">
        <v>6700</v>
      </c>
      <c r="E29" s="17">
        <v>5500</v>
      </c>
      <c r="F29" s="16">
        <f t="shared" si="4"/>
        <v>1200</v>
      </c>
      <c r="G29" s="17">
        <v>7000</v>
      </c>
      <c r="H29" s="52">
        <f t="shared" ref="H29:L49" si="18">G29</f>
        <v>7000</v>
      </c>
      <c r="I29" s="16">
        <f t="shared" ref="I29:I48" si="19">G29</f>
        <v>7000</v>
      </c>
      <c r="J29" s="16">
        <f t="shared" ref="J29:J48" si="20">G29</f>
        <v>7000</v>
      </c>
      <c r="K29" s="16">
        <f t="shared" ref="K29:K48" si="21">G29</f>
        <v>7000</v>
      </c>
      <c r="L29" s="51">
        <f t="shared" ref="L29:L48" si="22">G29</f>
        <v>7000</v>
      </c>
    </row>
    <row r="30" spans="1:12" x14ac:dyDescent="0.25">
      <c r="A30" s="1"/>
      <c r="B30" s="1" t="s">
        <v>30</v>
      </c>
      <c r="C30" s="16">
        <v>1303</v>
      </c>
      <c r="D30" s="16">
        <v>1000</v>
      </c>
      <c r="E30" s="17">
        <v>1500</v>
      </c>
      <c r="F30" s="16">
        <f t="shared" si="4"/>
        <v>-500</v>
      </c>
      <c r="G30" s="17">
        <v>1500</v>
      </c>
      <c r="H30" s="52">
        <f t="shared" si="18"/>
        <v>1500</v>
      </c>
      <c r="I30" s="16">
        <f t="shared" si="19"/>
        <v>1500</v>
      </c>
      <c r="J30" s="16">
        <f t="shared" si="20"/>
        <v>1500</v>
      </c>
      <c r="K30" s="16">
        <f t="shared" si="21"/>
        <v>1500</v>
      </c>
      <c r="L30" s="51">
        <f t="shared" si="22"/>
        <v>1500</v>
      </c>
    </row>
    <row r="31" spans="1:12" x14ac:dyDescent="0.25">
      <c r="A31" s="1"/>
      <c r="B31" s="1" t="s">
        <v>15</v>
      </c>
      <c r="C31" s="16">
        <v>30180</v>
      </c>
      <c r="D31" s="16">
        <v>15500</v>
      </c>
      <c r="E31" s="17">
        <v>20000</v>
      </c>
      <c r="F31" s="16">
        <f t="shared" si="4"/>
        <v>-4500</v>
      </c>
      <c r="G31" s="17">
        <v>18000</v>
      </c>
      <c r="H31" s="52">
        <f t="shared" si="18"/>
        <v>18000</v>
      </c>
      <c r="I31" s="16">
        <f t="shared" si="19"/>
        <v>18000</v>
      </c>
      <c r="J31" s="16">
        <f t="shared" si="20"/>
        <v>18000</v>
      </c>
      <c r="K31" s="16">
        <f t="shared" si="21"/>
        <v>18000</v>
      </c>
      <c r="L31" s="51">
        <f t="shared" si="22"/>
        <v>18000</v>
      </c>
    </row>
    <row r="32" spans="1:12" x14ac:dyDescent="0.25">
      <c r="A32" s="1"/>
      <c r="B32" s="1" t="s">
        <v>45</v>
      </c>
      <c r="C32" s="16">
        <v>606</v>
      </c>
      <c r="D32" s="16">
        <v>200</v>
      </c>
      <c r="E32" s="17">
        <v>500</v>
      </c>
      <c r="F32" s="16">
        <f t="shared" si="4"/>
        <v>-300</v>
      </c>
      <c r="G32" s="17">
        <v>500</v>
      </c>
      <c r="H32" s="52">
        <v>500</v>
      </c>
      <c r="I32" s="16">
        <f t="shared" si="19"/>
        <v>500</v>
      </c>
      <c r="J32" s="16">
        <f t="shared" si="20"/>
        <v>500</v>
      </c>
      <c r="K32" s="16">
        <f t="shared" si="21"/>
        <v>500</v>
      </c>
      <c r="L32" s="51">
        <f t="shared" si="22"/>
        <v>500</v>
      </c>
    </row>
    <row r="33" spans="1:12" x14ac:dyDescent="0.25">
      <c r="A33" s="1"/>
      <c r="B33" s="1" t="s">
        <v>16</v>
      </c>
      <c r="C33" s="16">
        <v>17126</v>
      </c>
      <c r="D33" s="16">
        <v>16100</v>
      </c>
      <c r="E33" s="17">
        <v>10000</v>
      </c>
      <c r="F33" s="16">
        <f t="shared" si="4"/>
        <v>6100</v>
      </c>
      <c r="G33" s="17">
        <v>20000</v>
      </c>
      <c r="H33" s="52">
        <f t="shared" si="18"/>
        <v>20000</v>
      </c>
      <c r="I33" s="16">
        <f t="shared" si="19"/>
        <v>20000</v>
      </c>
      <c r="J33" s="16">
        <f t="shared" si="20"/>
        <v>20000</v>
      </c>
      <c r="K33" s="16">
        <f t="shared" si="21"/>
        <v>20000</v>
      </c>
      <c r="L33" s="51">
        <f t="shared" si="22"/>
        <v>20000</v>
      </c>
    </row>
    <row r="34" spans="1:12" x14ac:dyDescent="0.25">
      <c r="A34" s="1"/>
      <c r="B34" s="1" t="s">
        <v>17</v>
      </c>
      <c r="C34" s="16">
        <v>5670</v>
      </c>
      <c r="D34" s="16">
        <v>8160</v>
      </c>
      <c r="E34" s="17">
        <v>8040</v>
      </c>
      <c r="F34" s="16">
        <f t="shared" si="4"/>
        <v>120</v>
      </c>
      <c r="G34" s="17">
        <v>8400</v>
      </c>
      <c r="H34" s="52">
        <f t="shared" si="18"/>
        <v>8400</v>
      </c>
      <c r="I34" s="16">
        <f t="shared" si="19"/>
        <v>8400</v>
      </c>
      <c r="J34" s="16">
        <f t="shared" si="20"/>
        <v>8400</v>
      </c>
      <c r="K34" s="16">
        <f t="shared" si="21"/>
        <v>8400</v>
      </c>
      <c r="L34" s="51">
        <f t="shared" si="22"/>
        <v>8400</v>
      </c>
    </row>
    <row r="35" spans="1:12" x14ac:dyDescent="0.25">
      <c r="A35" s="1"/>
      <c r="B35" s="1" t="s">
        <v>18</v>
      </c>
      <c r="C35" s="16">
        <v>29167</v>
      </c>
      <c r="D35" s="16">
        <v>50500</v>
      </c>
      <c r="E35" s="17">
        <v>50500</v>
      </c>
      <c r="F35" s="16">
        <f t="shared" si="4"/>
        <v>0</v>
      </c>
      <c r="G35" s="17">
        <v>55000</v>
      </c>
      <c r="H35" s="52">
        <f t="shared" si="18"/>
        <v>55000</v>
      </c>
      <c r="I35" s="16">
        <f t="shared" si="19"/>
        <v>55000</v>
      </c>
      <c r="J35" s="16">
        <f t="shared" si="20"/>
        <v>55000</v>
      </c>
      <c r="K35" s="16">
        <f t="shared" si="21"/>
        <v>55000</v>
      </c>
      <c r="L35" s="51">
        <f t="shared" si="22"/>
        <v>55000</v>
      </c>
    </row>
    <row r="36" spans="1:12" x14ac:dyDescent="0.25">
      <c r="A36" s="1"/>
      <c r="B36" s="1" t="s">
        <v>19</v>
      </c>
      <c r="C36" s="16">
        <v>8468</v>
      </c>
      <c r="D36" s="16">
        <v>20000</v>
      </c>
      <c r="E36" s="17">
        <v>25000</v>
      </c>
      <c r="F36" s="16">
        <f t="shared" si="4"/>
        <v>-5000</v>
      </c>
      <c r="G36" s="17">
        <v>25000</v>
      </c>
      <c r="H36" s="52">
        <f t="shared" si="18"/>
        <v>25000</v>
      </c>
      <c r="I36" s="16">
        <f t="shared" si="19"/>
        <v>25000</v>
      </c>
      <c r="J36" s="16">
        <f t="shared" si="20"/>
        <v>25000</v>
      </c>
      <c r="K36" s="16">
        <f t="shared" si="21"/>
        <v>25000</v>
      </c>
      <c r="L36" s="51">
        <f t="shared" si="22"/>
        <v>25000</v>
      </c>
    </row>
    <row r="37" spans="1:12" x14ac:dyDescent="0.25">
      <c r="A37" s="1"/>
      <c r="B37" s="1" t="s">
        <v>20</v>
      </c>
      <c r="C37" s="16">
        <v>805</v>
      </c>
      <c r="D37" s="16">
        <v>2000</v>
      </c>
      <c r="E37" s="17">
        <v>3000</v>
      </c>
      <c r="F37" s="16">
        <f t="shared" si="4"/>
        <v>-1000</v>
      </c>
      <c r="G37" s="17">
        <v>2500</v>
      </c>
      <c r="H37" s="52">
        <f t="shared" si="18"/>
        <v>2500</v>
      </c>
      <c r="I37" s="16">
        <f t="shared" si="19"/>
        <v>2500</v>
      </c>
      <c r="J37" s="16">
        <f t="shared" si="20"/>
        <v>2500</v>
      </c>
      <c r="K37" s="16">
        <f t="shared" si="21"/>
        <v>2500</v>
      </c>
      <c r="L37" s="51">
        <f t="shared" si="22"/>
        <v>2500</v>
      </c>
    </row>
    <row r="38" spans="1:12" x14ac:dyDescent="0.25">
      <c r="A38" s="1"/>
      <c r="B38" s="1" t="s">
        <v>47</v>
      </c>
      <c r="C38" s="16">
        <v>2528</v>
      </c>
      <c r="D38" s="16">
        <v>2500</v>
      </c>
      <c r="E38" s="17">
        <v>2900</v>
      </c>
      <c r="F38" s="16">
        <f t="shared" si="4"/>
        <v>-400</v>
      </c>
      <c r="G38" s="17">
        <v>2600</v>
      </c>
      <c r="H38" s="52">
        <f t="shared" si="18"/>
        <v>2600</v>
      </c>
      <c r="I38" s="16">
        <f t="shared" si="19"/>
        <v>2600</v>
      </c>
      <c r="J38" s="16">
        <f t="shared" si="20"/>
        <v>2600</v>
      </c>
      <c r="K38" s="16">
        <f t="shared" si="21"/>
        <v>2600</v>
      </c>
      <c r="L38" s="51">
        <f t="shared" si="22"/>
        <v>2600</v>
      </c>
    </row>
    <row r="39" spans="1:12" x14ac:dyDescent="0.25">
      <c r="A39" s="1"/>
      <c r="B39" s="1" t="s">
        <v>21</v>
      </c>
      <c r="C39" s="16">
        <v>1064</v>
      </c>
      <c r="D39" s="16">
        <v>3500</v>
      </c>
      <c r="E39" s="17">
        <v>2000</v>
      </c>
      <c r="F39" s="16">
        <f t="shared" si="4"/>
        <v>1500</v>
      </c>
      <c r="G39" s="17">
        <v>3500</v>
      </c>
      <c r="H39" s="52">
        <f t="shared" si="18"/>
        <v>3500</v>
      </c>
      <c r="I39" s="16">
        <f t="shared" si="19"/>
        <v>3500</v>
      </c>
      <c r="J39" s="16">
        <f t="shared" si="20"/>
        <v>3500</v>
      </c>
      <c r="K39" s="16">
        <f t="shared" si="21"/>
        <v>3500</v>
      </c>
      <c r="L39" s="51">
        <f t="shared" si="22"/>
        <v>3500</v>
      </c>
    </row>
    <row r="40" spans="1:12" x14ac:dyDescent="0.25">
      <c r="A40" s="1"/>
      <c r="B40" s="1" t="s">
        <v>31</v>
      </c>
      <c r="C40" s="16">
        <v>0</v>
      </c>
      <c r="D40" s="16">
        <v>0</v>
      </c>
      <c r="E40" s="17">
        <v>1000</v>
      </c>
      <c r="F40" s="16">
        <f t="shared" si="4"/>
        <v>-1000</v>
      </c>
      <c r="G40" s="17">
        <v>2500</v>
      </c>
      <c r="H40" s="52">
        <f t="shared" si="18"/>
        <v>2500</v>
      </c>
      <c r="I40" s="16">
        <f t="shared" si="19"/>
        <v>2500</v>
      </c>
      <c r="J40" s="16">
        <f t="shared" si="20"/>
        <v>2500</v>
      </c>
      <c r="K40" s="16">
        <f t="shared" si="21"/>
        <v>2500</v>
      </c>
      <c r="L40" s="51">
        <f t="shared" si="22"/>
        <v>2500</v>
      </c>
    </row>
    <row r="41" spans="1:12" x14ac:dyDescent="0.25">
      <c r="A41" s="1"/>
      <c r="B41" s="1" t="s">
        <v>50</v>
      </c>
      <c r="C41" s="16">
        <v>13971</v>
      </c>
      <c r="D41" s="16">
        <v>0</v>
      </c>
      <c r="E41" s="17">
        <v>500</v>
      </c>
      <c r="F41" s="16">
        <f t="shared" si="4"/>
        <v>-500</v>
      </c>
      <c r="G41" s="17">
        <v>2500</v>
      </c>
      <c r="H41" s="52">
        <f t="shared" si="18"/>
        <v>2500</v>
      </c>
      <c r="I41" s="16">
        <f t="shared" si="19"/>
        <v>2500</v>
      </c>
      <c r="J41" s="16">
        <f t="shared" si="20"/>
        <v>2500</v>
      </c>
      <c r="K41" s="16">
        <f t="shared" si="21"/>
        <v>2500</v>
      </c>
      <c r="L41" s="51">
        <f t="shared" si="22"/>
        <v>2500</v>
      </c>
    </row>
    <row r="42" spans="1:12" x14ac:dyDescent="0.25">
      <c r="A42" s="1"/>
      <c r="B42" s="1" t="s">
        <v>22</v>
      </c>
      <c r="C42" s="16">
        <v>66914</v>
      </c>
      <c r="D42" s="16">
        <v>79000</v>
      </c>
      <c r="E42" s="17">
        <v>65000</v>
      </c>
      <c r="F42" s="16">
        <f t="shared" si="4"/>
        <v>14000</v>
      </c>
      <c r="G42" s="17">
        <v>75000</v>
      </c>
      <c r="H42" s="52">
        <f t="shared" si="18"/>
        <v>75000</v>
      </c>
      <c r="I42" s="16">
        <f t="shared" si="19"/>
        <v>75000</v>
      </c>
      <c r="J42" s="16">
        <f t="shared" si="20"/>
        <v>75000</v>
      </c>
      <c r="K42" s="16">
        <f t="shared" si="21"/>
        <v>75000</v>
      </c>
      <c r="L42" s="51">
        <f t="shared" si="22"/>
        <v>75000</v>
      </c>
    </row>
    <row r="43" spans="1:12" x14ac:dyDescent="0.25">
      <c r="A43" s="1"/>
      <c r="B43" s="1" t="s">
        <v>23</v>
      </c>
      <c r="C43" s="16">
        <v>2447</v>
      </c>
      <c r="D43" s="16">
        <v>5200</v>
      </c>
      <c r="E43" s="17">
        <v>5000</v>
      </c>
      <c r="F43" s="16">
        <f t="shared" si="4"/>
        <v>200</v>
      </c>
      <c r="G43" s="17">
        <v>4000</v>
      </c>
      <c r="H43" s="52">
        <v>5500</v>
      </c>
      <c r="I43" s="16">
        <f t="shared" si="19"/>
        <v>4000</v>
      </c>
      <c r="J43" s="16">
        <f t="shared" si="20"/>
        <v>4000</v>
      </c>
      <c r="K43" s="16">
        <f t="shared" si="21"/>
        <v>4000</v>
      </c>
      <c r="L43" s="51">
        <f t="shared" si="22"/>
        <v>4000</v>
      </c>
    </row>
    <row r="44" spans="1:12" x14ac:dyDescent="0.25">
      <c r="A44" s="1"/>
      <c r="B44" s="1" t="s">
        <v>24</v>
      </c>
      <c r="C44" s="16">
        <v>9842</v>
      </c>
      <c r="D44" s="16">
        <v>11000</v>
      </c>
      <c r="E44" s="17">
        <v>9000</v>
      </c>
      <c r="F44" s="16">
        <f t="shared" si="4"/>
        <v>2000</v>
      </c>
      <c r="G44" s="17">
        <v>10000</v>
      </c>
      <c r="H44" s="52">
        <f t="shared" si="18"/>
        <v>10000</v>
      </c>
      <c r="I44" s="16">
        <f t="shared" si="19"/>
        <v>10000</v>
      </c>
      <c r="J44" s="16">
        <f t="shared" si="20"/>
        <v>10000</v>
      </c>
      <c r="K44" s="16">
        <f t="shared" si="21"/>
        <v>10000</v>
      </c>
      <c r="L44" s="51">
        <f t="shared" si="22"/>
        <v>10000</v>
      </c>
    </row>
    <row r="45" spans="1:12" x14ac:dyDescent="0.25">
      <c r="A45" s="1"/>
      <c r="B45" s="1" t="s">
        <v>48</v>
      </c>
      <c r="C45" s="16">
        <v>0</v>
      </c>
      <c r="D45" s="16">
        <v>3100</v>
      </c>
      <c r="E45" s="17">
        <v>400</v>
      </c>
      <c r="F45" s="16">
        <f t="shared" si="4"/>
        <v>2700</v>
      </c>
      <c r="G45" s="17">
        <v>1500</v>
      </c>
      <c r="H45" s="52">
        <f t="shared" si="18"/>
        <v>1500</v>
      </c>
      <c r="I45" s="16">
        <f t="shared" si="19"/>
        <v>1500</v>
      </c>
      <c r="J45" s="16">
        <f t="shared" si="20"/>
        <v>1500</v>
      </c>
      <c r="K45" s="16">
        <f t="shared" si="21"/>
        <v>1500</v>
      </c>
      <c r="L45" s="51">
        <f t="shared" si="22"/>
        <v>1500</v>
      </c>
    </row>
    <row r="46" spans="1:12" x14ac:dyDescent="0.25">
      <c r="A46" s="1"/>
      <c r="B46" s="1" t="s">
        <v>25</v>
      </c>
      <c r="C46" s="16">
        <v>31490</v>
      </c>
      <c r="D46" s="16">
        <v>25000</v>
      </c>
      <c r="E46" s="17">
        <v>30000</v>
      </c>
      <c r="F46" s="16">
        <f t="shared" si="4"/>
        <v>-5000</v>
      </c>
      <c r="G46" s="17">
        <v>33000</v>
      </c>
      <c r="H46" s="52">
        <f t="shared" si="18"/>
        <v>33000</v>
      </c>
      <c r="I46" s="16">
        <f t="shared" si="19"/>
        <v>33000</v>
      </c>
      <c r="J46" s="16">
        <f t="shared" si="20"/>
        <v>33000</v>
      </c>
      <c r="K46" s="16">
        <f t="shared" si="21"/>
        <v>33000</v>
      </c>
      <c r="L46" s="51">
        <f t="shared" si="22"/>
        <v>33000</v>
      </c>
    </row>
    <row r="47" spans="1:12" x14ac:dyDescent="0.25">
      <c r="A47" s="1"/>
      <c r="B47" s="1" t="s">
        <v>29</v>
      </c>
      <c r="C47" s="16">
        <v>17236</v>
      </c>
      <c r="D47" s="16">
        <v>20000</v>
      </c>
      <c r="E47" s="17">
        <v>25000</v>
      </c>
      <c r="F47" s="16">
        <f t="shared" si="4"/>
        <v>-5000</v>
      </c>
      <c r="G47" s="17">
        <v>25000</v>
      </c>
      <c r="H47" s="52">
        <f t="shared" si="18"/>
        <v>25000</v>
      </c>
      <c r="I47" s="16">
        <f t="shared" si="19"/>
        <v>25000</v>
      </c>
      <c r="J47" s="16">
        <f t="shared" si="20"/>
        <v>25000</v>
      </c>
      <c r="K47" s="16">
        <f t="shared" si="21"/>
        <v>25000</v>
      </c>
      <c r="L47" s="51">
        <f t="shared" si="22"/>
        <v>25000</v>
      </c>
    </row>
    <row r="48" spans="1:12" x14ac:dyDescent="0.25">
      <c r="A48" s="1"/>
      <c r="B48" s="1" t="s">
        <v>49</v>
      </c>
      <c r="C48" s="16">
        <v>6380</v>
      </c>
      <c r="D48" s="16">
        <v>0</v>
      </c>
      <c r="E48" s="17">
        <v>2500</v>
      </c>
      <c r="F48" s="16">
        <f t="shared" si="4"/>
        <v>-2500</v>
      </c>
      <c r="G48" s="17">
        <v>2500</v>
      </c>
      <c r="H48" s="52">
        <v>2500</v>
      </c>
      <c r="I48" s="16">
        <f t="shared" si="19"/>
        <v>2500</v>
      </c>
      <c r="J48" s="16">
        <f t="shared" si="20"/>
        <v>2500</v>
      </c>
      <c r="K48" s="16">
        <f t="shared" si="21"/>
        <v>2500</v>
      </c>
      <c r="L48" s="51">
        <f t="shared" si="22"/>
        <v>2500</v>
      </c>
    </row>
    <row r="49" spans="1:15" x14ac:dyDescent="0.25">
      <c r="A49" s="1"/>
      <c r="B49" s="1" t="s">
        <v>26</v>
      </c>
      <c r="C49" s="16">
        <v>31642</v>
      </c>
      <c r="D49" s="16">
        <v>0</v>
      </c>
      <c r="E49" s="17">
        <v>0</v>
      </c>
      <c r="F49" s="16">
        <f t="shared" si="4"/>
        <v>0</v>
      </c>
      <c r="G49" s="59">
        <v>0</v>
      </c>
      <c r="H49" s="60">
        <f t="shared" si="18"/>
        <v>0</v>
      </c>
      <c r="I49" s="60">
        <f t="shared" si="18"/>
        <v>0</v>
      </c>
      <c r="J49" s="60">
        <f t="shared" si="18"/>
        <v>0</v>
      </c>
      <c r="K49" s="60">
        <f t="shared" si="18"/>
        <v>0</v>
      </c>
      <c r="L49" s="61">
        <f t="shared" si="18"/>
        <v>0</v>
      </c>
    </row>
    <row r="50" spans="1:15" ht="15.75" thickBot="1" x14ac:dyDescent="0.3">
      <c r="A50" s="1" t="s">
        <v>28</v>
      </c>
      <c r="B50" s="1"/>
      <c r="C50" s="26">
        <f>SUM(C27:C49)</f>
        <v>281543</v>
      </c>
      <c r="D50" s="26">
        <f>SUM(D27:D49)</f>
        <v>279260</v>
      </c>
      <c r="E50" s="26">
        <f>SUM(E27:E49)</f>
        <v>279840</v>
      </c>
      <c r="F50" s="26"/>
      <c r="G50" s="62">
        <f>SUM(G27:G49)</f>
        <v>312000</v>
      </c>
      <c r="H50" s="44">
        <f>SUM(H27:H49)</f>
        <v>313500</v>
      </c>
      <c r="I50" s="35">
        <f>ROUND(SUM(I26:I49),5)</f>
        <v>312000</v>
      </c>
      <c r="J50" s="35">
        <f>ROUND(SUM(J26:J49),5)</f>
        <v>312000</v>
      </c>
      <c r="K50" s="35">
        <f>ROUND(SUM(K26:K49),5)</f>
        <v>312000</v>
      </c>
      <c r="L50" s="63">
        <f>ROUND(SUM(L26:L49),5)</f>
        <v>312000</v>
      </c>
    </row>
    <row r="51" spans="1:15" s="3" customFormat="1" ht="12" thickBot="1" x14ac:dyDescent="0.25">
      <c r="A51" s="1" t="s">
        <v>33</v>
      </c>
      <c r="B51" s="1"/>
      <c r="C51" s="27">
        <f>C50+C24+C18</f>
        <v>505846</v>
      </c>
      <c r="D51" s="27">
        <f>D50+D24+D18</f>
        <v>585489</v>
      </c>
      <c r="E51" s="27">
        <f>E50+E24+E18</f>
        <v>651842</v>
      </c>
      <c r="F51" s="28"/>
      <c r="G51" s="27">
        <f t="shared" ref="G51:L51" si="23">G50+G24+G18</f>
        <v>677609</v>
      </c>
      <c r="H51" s="27">
        <f t="shared" si="23"/>
        <v>679109</v>
      </c>
      <c r="I51" s="27">
        <f t="shared" si="23"/>
        <v>677609</v>
      </c>
      <c r="J51" s="27">
        <f t="shared" si="23"/>
        <v>677609</v>
      </c>
      <c r="K51" s="27">
        <f t="shared" si="23"/>
        <v>677609</v>
      </c>
      <c r="L51" s="27">
        <f t="shared" si="23"/>
        <v>677609</v>
      </c>
      <c r="O51" s="8"/>
    </row>
    <row r="52" spans="1:15" ht="15.75" thickTop="1" x14ac:dyDescent="0.25">
      <c r="A52" s="9" t="s">
        <v>35</v>
      </c>
      <c r="C52" s="29">
        <f>C10-C51</f>
        <v>-33191</v>
      </c>
      <c r="D52" s="30">
        <f>D10-D51</f>
        <v>51853</v>
      </c>
      <c r="E52" s="30">
        <f>E10-E51</f>
        <v>-15510</v>
      </c>
      <c r="F52" s="30"/>
      <c r="G52" s="30">
        <f t="shared" ref="G52:L52" si="24">G10-G51</f>
        <v>-26577</v>
      </c>
      <c r="H52" s="30">
        <f t="shared" si="24"/>
        <v>-22673.680000000051</v>
      </c>
      <c r="I52" s="30">
        <f t="shared" si="24"/>
        <v>-15770.359999999986</v>
      </c>
      <c r="J52" s="64">
        <f t="shared" si="24"/>
        <v>-10367.040000000037</v>
      </c>
      <c r="K52" s="64">
        <f t="shared" si="24"/>
        <v>-4963.7199999999721</v>
      </c>
      <c r="L52" s="65">
        <f t="shared" si="24"/>
        <v>439.59999999997672</v>
      </c>
    </row>
    <row r="53" spans="1:15" x14ac:dyDescent="0.25">
      <c r="A53" s="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5" x14ac:dyDescent="0.25">
      <c r="C54" s="6"/>
      <c r="D54" s="6"/>
      <c r="E54" s="6"/>
      <c r="F54" s="7"/>
      <c r="G54" s="7"/>
      <c r="H54" s="6"/>
      <c r="I54" s="6"/>
      <c r="J54" s="6"/>
      <c r="K54" s="6"/>
      <c r="L54" s="6"/>
    </row>
    <row r="55" spans="1:15" x14ac:dyDescent="0.25">
      <c r="C55" s="6"/>
      <c r="D55" s="6"/>
      <c r="E55" s="6"/>
      <c r="F55" s="7"/>
      <c r="G55" s="7"/>
      <c r="H55" s="6"/>
      <c r="I55" s="6"/>
      <c r="J55" s="6"/>
      <c r="K55" s="6"/>
      <c r="L55" s="6"/>
    </row>
  </sheetData>
  <pageMargins left="0.22" right="0.2" top="0.64" bottom="0.42" header="0.1" footer="0.25"/>
  <pageSetup orientation="landscape" r:id="rId1"/>
  <headerFooter>
    <oddHeader>&amp;L&amp;"Arial,Bold"&amp;12Reclamation District 799&amp;R&amp;"Arial,Bold"&amp;12Draft Budget 2024-2025</oddHeader>
    <oddFooter>&amp;R&amp;"Arial,Bold"&amp;8 Page &amp;P of &amp;N</oddFooter>
  </headerFooter>
  <rowBreaks count="1" manualBreakCount="1">
    <brk id="25" max="16383" man="1"/>
  </rowBreaks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05B4-9E34-4865-A8A2-E58492307D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Sheet1</vt:lpstr>
      <vt:lpstr>Main!Print_Titles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Angelia</dc:creator>
  <cp:lastModifiedBy>Dina Holder</cp:lastModifiedBy>
  <cp:lastPrinted>2025-06-12T20:03:07Z</cp:lastPrinted>
  <dcterms:created xsi:type="dcterms:W3CDTF">2014-03-26T02:26:52Z</dcterms:created>
  <dcterms:modified xsi:type="dcterms:W3CDTF">2025-07-10T17:35:44Z</dcterms:modified>
</cp:coreProperties>
</file>